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71" i="1"/>
  <c r="H145" l="1"/>
  <c r="H146"/>
  <c r="D144"/>
  <c r="D147" s="1"/>
  <c r="E144"/>
  <c r="E147" s="1"/>
  <c r="F144"/>
  <c r="C144"/>
  <c r="C147" s="1"/>
  <c r="D137"/>
  <c r="E137"/>
  <c r="F137"/>
  <c r="H136"/>
  <c r="D135"/>
  <c r="D139" s="1"/>
  <c r="E135"/>
  <c r="F135"/>
  <c r="C135"/>
  <c r="G123"/>
  <c r="H123"/>
  <c r="G125"/>
  <c r="H125"/>
  <c r="D124"/>
  <c r="E124"/>
  <c r="H124" s="1"/>
  <c r="F124"/>
  <c r="C124"/>
  <c r="D122"/>
  <c r="D126" s="1"/>
  <c r="E122"/>
  <c r="E126" s="1"/>
  <c r="F122"/>
  <c r="C122"/>
  <c r="E111"/>
  <c r="G116"/>
  <c r="D115"/>
  <c r="E115"/>
  <c r="F115"/>
  <c r="C115"/>
  <c r="H114"/>
  <c r="D113"/>
  <c r="E113"/>
  <c r="F113"/>
  <c r="C113"/>
  <c r="D111"/>
  <c r="F111"/>
  <c r="C111"/>
  <c r="C117" s="1"/>
  <c r="H112"/>
  <c r="G101"/>
  <c r="G103"/>
  <c r="D104"/>
  <c r="E104"/>
  <c r="F104"/>
  <c r="C102"/>
  <c r="G102" s="1"/>
  <c r="C100"/>
  <c r="H93"/>
  <c r="D92"/>
  <c r="E92"/>
  <c r="F92"/>
  <c r="C92"/>
  <c r="G91"/>
  <c r="H91"/>
  <c r="D90"/>
  <c r="E90"/>
  <c r="H90" s="1"/>
  <c r="F90"/>
  <c r="C90"/>
  <c r="G89"/>
  <c r="H89"/>
  <c r="D88"/>
  <c r="E88"/>
  <c r="F88"/>
  <c r="C88"/>
  <c r="D83"/>
  <c r="E83"/>
  <c r="F83"/>
  <c r="C83"/>
  <c r="G81"/>
  <c r="H81"/>
  <c r="G82"/>
  <c r="H82"/>
  <c r="G84"/>
  <c r="H84"/>
  <c r="G85"/>
  <c r="H85"/>
  <c r="G86"/>
  <c r="H86"/>
  <c r="G87"/>
  <c r="H87"/>
  <c r="G80"/>
  <c r="H80"/>
  <c r="D79"/>
  <c r="E79"/>
  <c r="E94" s="1"/>
  <c r="F79"/>
  <c r="C79"/>
  <c r="H70"/>
  <c r="G72"/>
  <c r="H72"/>
  <c r="E71"/>
  <c r="F71"/>
  <c r="C71"/>
  <c r="D69"/>
  <c r="D74" s="1"/>
  <c r="E69"/>
  <c r="E74" s="1"/>
  <c r="F69"/>
  <c r="C69"/>
  <c r="D45"/>
  <c r="E45"/>
  <c r="F45"/>
  <c r="C45"/>
  <c r="G42"/>
  <c r="H42"/>
  <c r="G44"/>
  <c r="D43"/>
  <c r="E43"/>
  <c r="F43"/>
  <c r="C43"/>
  <c r="D117" l="1"/>
  <c r="G124"/>
  <c r="H69"/>
  <c r="H71"/>
  <c r="G90"/>
  <c r="D94"/>
  <c r="E117"/>
  <c r="F94"/>
  <c r="H94" s="1"/>
  <c r="G88"/>
  <c r="C104"/>
  <c r="G104" s="1"/>
  <c r="C94"/>
  <c r="F74"/>
  <c r="H74" s="1"/>
  <c r="G71"/>
  <c r="H92"/>
  <c r="H113"/>
  <c r="F117"/>
  <c r="E139"/>
  <c r="G43"/>
  <c r="F126"/>
  <c r="H126" s="1"/>
  <c r="F139"/>
  <c r="C126"/>
  <c r="H122"/>
  <c r="G122"/>
  <c r="H88"/>
  <c r="G83"/>
  <c r="H83"/>
  <c r="C74"/>
  <c r="D41"/>
  <c r="D47" s="1"/>
  <c r="E41"/>
  <c r="E47" s="1"/>
  <c r="F41"/>
  <c r="F47" s="1"/>
  <c r="C41"/>
  <c r="C47" s="1"/>
  <c r="D34"/>
  <c r="D36" s="1"/>
  <c r="E34"/>
  <c r="E36" s="1"/>
  <c r="F34"/>
  <c r="F36" s="1"/>
  <c r="C34"/>
  <c r="D23"/>
  <c r="D26" s="1"/>
  <c r="E23"/>
  <c r="E26" s="1"/>
  <c r="F23"/>
  <c r="F26" s="1"/>
  <c r="C23"/>
  <c r="C26" s="1"/>
  <c r="D16"/>
  <c r="D18" s="1"/>
  <c r="E16"/>
  <c r="E18" s="1"/>
  <c r="F16"/>
  <c r="F18" s="1"/>
  <c r="C16"/>
  <c r="D9"/>
  <c r="E9"/>
  <c r="F9"/>
  <c r="D7"/>
  <c r="E7"/>
  <c r="F7"/>
  <c r="C9"/>
  <c r="C11" s="1"/>
  <c r="C7"/>
  <c r="G35"/>
  <c r="H35"/>
  <c r="C36"/>
  <c r="G24"/>
  <c r="G25"/>
  <c r="G17"/>
  <c r="H17"/>
  <c r="C18"/>
  <c r="G8"/>
  <c r="H8"/>
  <c r="G10"/>
  <c r="H10"/>
  <c r="G74" l="1"/>
  <c r="E11"/>
  <c r="G94"/>
  <c r="H9"/>
  <c r="H47"/>
  <c r="G47"/>
  <c r="G126"/>
  <c r="H36"/>
  <c r="G36"/>
  <c r="G26"/>
  <c r="G9"/>
  <c r="F11"/>
  <c r="F147"/>
  <c r="H144"/>
  <c r="H111"/>
  <c r="H135"/>
  <c r="G100"/>
  <c r="H79"/>
  <c r="G79"/>
  <c r="H41"/>
  <c r="G41"/>
  <c r="H34"/>
  <c r="G34"/>
  <c r="G23"/>
  <c r="H16"/>
  <c r="G16"/>
  <c r="H7"/>
  <c r="G7"/>
  <c r="H11" l="1"/>
  <c r="G11"/>
  <c r="H147"/>
  <c r="H139"/>
  <c r="H117"/>
  <c r="H18"/>
  <c r="G18"/>
  <c r="G115"/>
  <c r="G117"/>
  <c r="C137"/>
  <c r="C139" l="1"/>
</calcChain>
</file>

<file path=xl/sharedStrings.xml><?xml version="1.0" encoding="utf-8"?>
<sst xmlns="http://schemas.openxmlformats.org/spreadsheetml/2006/main" count="222" uniqueCount="66">
  <si>
    <t>IZVJEŠTAJ O IZVRŠENJU FINANCIJSKOG PLANA ZA 2020.GOD</t>
  </si>
  <si>
    <t>PRIHODI I PRIMICI</t>
  </si>
  <si>
    <t>račun prihoda/primitka</t>
  </si>
  <si>
    <t>Naziv računa</t>
  </si>
  <si>
    <t>Ostvarenje/izvršenje 2019.god.</t>
  </si>
  <si>
    <t>Izvorni plan 2020.god</t>
  </si>
  <si>
    <t>Tekući plan 2020.g.</t>
  </si>
  <si>
    <t>ostvarenje/Izvršenje 2020.g.</t>
  </si>
  <si>
    <t>indeks</t>
  </si>
  <si>
    <t>UKUPNO</t>
  </si>
  <si>
    <t>6=5/2*100</t>
  </si>
  <si>
    <t>7=5/4*100</t>
  </si>
  <si>
    <t>račun rashoda/izdatka</t>
  </si>
  <si>
    <t>Pomoći proračunskim korisnicima iz proračuna koji im nije nadležan</t>
  </si>
  <si>
    <t>Prihodi po posebnim propisima</t>
  </si>
  <si>
    <t>RASHODI I IZDACI</t>
  </si>
  <si>
    <t>izvor financiranja: 321 Vlastiti prihodi</t>
  </si>
  <si>
    <t>izvor financiranja: 431 Prihodi za posebne namjene</t>
  </si>
  <si>
    <t>izvor financiranja:731 Prihodi od prodaje ili zamjene nefin.imov.i naknade štete s naslova osiguranja</t>
  </si>
  <si>
    <t>izvor financiranja: 621 Donacije</t>
  </si>
  <si>
    <t>postrojenja i oprema</t>
  </si>
  <si>
    <t>Prihodi od upravnih i adm.pristojbi,po posebnim propisima i naknada</t>
  </si>
  <si>
    <t>Prihodi od prodaje proizv. dugotr. imovine</t>
  </si>
  <si>
    <t>Prihodi od prodaje proizvoda i robe te pruženih usluga i prihodi od donacija</t>
  </si>
  <si>
    <t>Pomoći iz inozemstva i subjekata unutar općeg proračuna</t>
  </si>
  <si>
    <t>Pomoći od međunarodnih organizacija te institucija i tijela EU</t>
  </si>
  <si>
    <t>Prihodi od imovine</t>
  </si>
  <si>
    <t>Prihodi od financijske imovine</t>
  </si>
  <si>
    <t>Prihodi od prodaje proizvoda i robe te pruženih usluga</t>
  </si>
  <si>
    <t xml:space="preserve">Prihodi od prodaje proizvoda i robe te pruženih usluga </t>
  </si>
  <si>
    <t>Izvor prenesena sredstva- Prihodi od prodaje nef.imov i naknade štete</t>
  </si>
  <si>
    <t>Prihodi od prodaje materijalne imovine</t>
  </si>
  <si>
    <t>Prihodi od prodaje prijevoznih sredstava</t>
  </si>
  <si>
    <t>Donacije od pravnih I fizičkih osoba izvan općeg proračuna</t>
  </si>
  <si>
    <t>izvor financiranja: Vlastiti prihodi</t>
  </si>
  <si>
    <t>izvor financiranja: Prihodi za posebne namjene</t>
  </si>
  <si>
    <t>Izvor financiranja: Pomoći</t>
  </si>
  <si>
    <t>Izvor financiranja: Donacije</t>
  </si>
  <si>
    <t>Izvor financ.: Prihodi od prodaje nef.imov i naknade štete</t>
  </si>
  <si>
    <t>Izvor financiranja: prenes.sred.- Pomoći</t>
  </si>
  <si>
    <t>Rashodi za usluge</t>
  </si>
  <si>
    <t>Rashodi za materijal i energiju</t>
  </si>
  <si>
    <t>Materijalni rashodi</t>
  </si>
  <si>
    <t>Dodatna ulaganja na građev. objektima</t>
  </si>
  <si>
    <t>Rashodi za dodat. ulag. na nefin. imovini</t>
  </si>
  <si>
    <t>Postrojenja i oprema</t>
  </si>
  <si>
    <t>Rashodi za nabavu proizv. dugotr. imovine</t>
  </si>
  <si>
    <t>Plaće (bruto)</t>
  </si>
  <si>
    <t>Rashodi za zaposlene</t>
  </si>
  <si>
    <t xml:space="preserve">Ostale naknade građanima i kućanstvima </t>
  </si>
  <si>
    <t>Naknade građanima i kućanstvima na temelju osiguranja i druge naknade</t>
  </si>
  <si>
    <t>Ostali financijski rashodi</t>
  </si>
  <si>
    <t>Financijski rashodi</t>
  </si>
  <si>
    <t>Ostali nespomenuti rashodi poslovanja</t>
  </si>
  <si>
    <t>Naknade troškova zaposlenima</t>
  </si>
  <si>
    <t>Doprinosi za plaće</t>
  </si>
  <si>
    <t>Ostali rashodi za zaposlene</t>
  </si>
  <si>
    <t>DOM ZA STARIJE OSOBE KANTRIDA RIJEKA</t>
  </si>
  <si>
    <t>Prihodi od prodaje neproizv. dug. imovine</t>
  </si>
  <si>
    <t>Obrazloženja:</t>
  </si>
  <si>
    <t xml:space="preserve">Zbog više ostvarenih prihoda na izvorima: donacije, prihodi od prodaje nefinancijske imovine i naknade štete s naslova osiguranja, vlastiti prihodi, ostvareni su i veći rashodi na navedenim izvorima i to za nabavku potrebne dugotrajne imovine. Na ostalim rashodima za zaposlene je došlo do povećanja zbog uvećanog iznosa za regres i Božićnicu. Prenesena sredstva iz 2019. g. su sukladno Odluci UV, a prema uputi osnivača Doma u cijelosti utrošena.  </t>
  </si>
  <si>
    <r>
      <rPr>
        <b/>
        <sz val="11"/>
        <color theme="1"/>
        <rFont val="Calibri"/>
        <family val="2"/>
        <charset val="238"/>
        <scheme val="minor"/>
      </rPr>
      <t>Obrazloženje</t>
    </r>
    <r>
      <rPr>
        <sz val="11"/>
        <color theme="1"/>
        <rFont val="Calibri"/>
        <family val="2"/>
        <scheme val="minor"/>
      </rPr>
      <t>:   Veća odstupanja u izvršenju financijskog plana prihoda se odnose na više ostvarene prihode od kamate, pruženih usluga, naknade štete s naslova osiguranja te primljenih donacija zaštitne opreme. Razlika u odnosu na prethodnu godinu je ta što  u 2020.g. nema prihoda na izvoru 521-Pomoći,  budući je EU Projekt Star u cijelosti refundiran.</t>
    </r>
  </si>
  <si>
    <t>izvor financiranja: 521 Pomoći</t>
  </si>
  <si>
    <t>izvor financiranja: 582 Prenesena sredstva-pomoći</t>
  </si>
  <si>
    <t>izvor financiranja: 731 Prihodi od prodaje ili zamjene nefin.imov.i naknade štete s naslova osiguranja</t>
  </si>
  <si>
    <t>izvor financiranja: 783 Prenesena sredstva -Prihodi od prodaje ili zamjene nefin.imov.i naknade štete s naslova osiguranja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</si>
</sst>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 applyAlignment="1"/>
    <xf numFmtId="4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10" fontId="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0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1"/>
  <sheetViews>
    <sheetView tabSelected="1" zoomScaleNormal="100" workbookViewId="0">
      <selection activeCell="A20" sqref="A20:B20"/>
    </sheetView>
  </sheetViews>
  <sheetFormatPr defaultRowHeight="14.4"/>
  <cols>
    <col min="1" max="1" width="14.77734375" style="1" customWidth="1"/>
    <col min="2" max="2" width="34.88671875" style="1" customWidth="1"/>
    <col min="3" max="3" width="17.5546875" style="2" customWidth="1"/>
    <col min="4" max="4" width="14.88671875" style="1" customWidth="1"/>
    <col min="5" max="5" width="15.77734375" style="1" customWidth="1"/>
    <col min="6" max="6" width="18" style="1" customWidth="1"/>
    <col min="7" max="7" width="12.88671875" style="1" customWidth="1"/>
    <col min="8" max="8" width="12.5546875" style="1" customWidth="1"/>
  </cols>
  <sheetData>
    <row r="1" spans="1:8">
      <c r="A1" s="30" t="s">
        <v>57</v>
      </c>
      <c r="B1" s="30"/>
      <c r="C1" s="30"/>
      <c r="D1" s="30"/>
      <c r="E1" s="30"/>
    </row>
    <row r="2" spans="1:8">
      <c r="A2" s="31" t="s">
        <v>0</v>
      </c>
      <c r="B2" s="31"/>
      <c r="C2" s="31"/>
      <c r="D2" s="31"/>
      <c r="E2" s="31"/>
      <c r="F2" s="31"/>
      <c r="G2" s="31"/>
      <c r="H2" s="31"/>
    </row>
    <row r="3" spans="1:8">
      <c r="A3" s="32" t="s">
        <v>1</v>
      </c>
      <c r="B3" s="32"/>
    </row>
    <row r="4" spans="1:8">
      <c r="A4" s="31" t="s">
        <v>16</v>
      </c>
      <c r="B4" s="31"/>
    </row>
    <row r="5" spans="1:8" ht="25.8" customHeight="1">
      <c r="A5" s="5" t="s">
        <v>2</v>
      </c>
      <c r="B5" s="5" t="s">
        <v>3</v>
      </c>
      <c r="C5" s="6" t="s">
        <v>4</v>
      </c>
      <c r="D5" s="5" t="s">
        <v>5</v>
      </c>
      <c r="E5" s="5" t="s">
        <v>6</v>
      </c>
      <c r="F5" s="5" t="s">
        <v>7</v>
      </c>
      <c r="G5" s="7" t="s">
        <v>8</v>
      </c>
      <c r="H5" s="7" t="s">
        <v>8</v>
      </c>
    </row>
    <row r="6" spans="1:8">
      <c r="A6" s="7"/>
      <c r="B6" s="7">
        <v>1</v>
      </c>
      <c r="C6" s="8">
        <v>2</v>
      </c>
      <c r="D6" s="7">
        <v>3</v>
      </c>
      <c r="E6" s="7">
        <v>4</v>
      </c>
      <c r="F6" s="7">
        <v>5</v>
      </c>
      <c r="G6" s="7" t="s">
        <v>10</v>
      </c>
      <c r="H6" s="7" t="s">
        <v>11</v>
      </c>
    </row>
    <row r="7" spans="1:8">
      <c r="A7" s="22">
        <v>64</v>
      </c>
      <c r="B7" s="22" t="s">
        <v>26</v>
      </c>
      <c r="C7" s="23">
        <f>C8</f>
        <v>1384</v>
      </c>
      <c r="D7" s="23">
        <f t="shared" ref="D7:F7" si="0">D8</f>
        <v>1300</v>
      </c>
      <c r="E7" s="23">
        <f t="shared" si="0"/>
        <v>1300</v>
      </c>
      <c r="F7" s="23">
        <f t="shared" si="0"/>
        <v>1873.92</v>
      </c>
      <c r="G7" s="24">
        <f>F7/C7</f>
        <v>1.3539884393063584</v>
      </c>
      <c r="H7" s="24">
        <f>F7/E7</f>
        <v>1.4414769230769231</v>
      </c>
    </row>
    <row r="8" spans="1:8">
      <c r="A8" s="7">
        <v>641</v>
      </c>
      <c r="B8" s="7" t="s">
        <v>27</v>
      </c>
      <c r="C8" s="9">
        <v>1384</v>
      </c>
      <c r="D8" s="9">
        <v>1300</v>
      </c>
      <c r="E8" s="9">
        <v>1300</v>
      </c>
      <c r="F8" s="9">
        <v>1873.92</v>
      </c>
      <c r="G8" s="21">
        <f t="shared" ref="G8:G11" si="1">F8/C8</f>
        <v>1.3539884393063584</v>
      </c>
      <c r="H8" s="21">
        <f t="shared" ref="H8:H11" si="2">F8/E8</f>
        <v>1.4414769230769231</v>
      </c>
    </row>
    <row r="9" spans="1:8" ht="26.4" customHeight="1">
      <c r="A9" s="22">
        <v>66</v>
      </c>
      <c r="B9" s="25" t="s">
        <v>29</v>
      </c>
      <c r="C9" s="23">
        <f>C10</f>
        <v>134404.89000000001</v>
      </c>
      <c r="D9" s="23">
        <f t="shared" ref="D9:F9" si="3">D10</f>
        <v>93000</v>
      </c>
      <c r="E9" s="23">
        <f t="shared" si="3"/>
        <v>57000</v>
      </c>
      <c r="F9" s="23">
        <f t="shared" si="3"/>
        <v>88435.74</v>
      </c>
      <c r="G9" s="24">
        <f t="shared" si="1"/>
        <v>0.65798007795698499</v>
      </c>
      <c r="H9" s="24">
        <f t="shared" si="2"/>
        <v>1.5515042105263159</v>
      </c>
    </row>
    <row r="10" spans="1:8" ht="25.2" customHeight="1">
      <c r="A10" s="19">
        <v>661</v>
      </c>
      <c r="B10" s="5" t="s">
        <v>28</v>
      </c>
      <c r="C10" s="20">
        <v>134404.89000000001</v>
      </c>
      <c r="D10" s="20">
        <v>93000</v>
      </c>
      <c r="E10" s="20">
        <v>57000</v>
      </c>
      <c r="F10" s="20">
        <v>88435.74</v>
      </c>
      <c r="G10" s="21">
        <f t="shared" si="1"/>
        <v>0.65798007795698499</v>
      </c>
      <c r="H10" s="21">
        <f t="shared" si="2"/>
        <v>1.5515042105263159</v>
      </c>
    </row>
    <row r="11" spans="1:8">
      <c r="A11" s="11" t="s">
        <v>9</v>
      </c>
      <c r="B11" s="11" t="s">
        <v>34</v>
      </c>
      <c r="C11" s="12">
        <f>C7+C9</f>
        <v>135788.89000000001</v>
      </c>
      <c r="D11" s="12"/>
      <c r="E11" s="12">
        <f t="shared" ref="E11:F11" si="4">E7+E9</f>
        <v>58300</v>
      </c>
      <c r="F11" s="12">
        <f t="shared" si="4"/>
        <v>90309.66</v>
      </c>
      <c r="G11" s="13">
        <f t="shared" si="1"/>
        <v>0.66507399832195402</v>
      </c>
      <c r="H11" s="13">
        <f t="shared" si="2"/>
        <v>1.5490507718696398</v>
      </c>
    </row>
    <row r="13" spans="1:8">
      <c r="A13" s="31" t="s">
        <v>17</v>
      </c>
      <c r="B13" s="31"/>
    </row>
    <row r="14" spans="1:8" ht="25.2" customHeight="1">
      <c r="A14" s="5" t="s">
        <v>2</v>
      </c>
      <c r="B14" s="5" t="s">
        <v>3</v>
      </c>
      <c r="C14" s="6" t="s">
        <v>4</v>
      </c>
      <c r="D14" s="5" t="s">
        <v>5</v>
      </c>
      <c r="E14" s="5" t="s">
        <v>6</v>
      </c>
      <c r="F14" s="5" t="s">
        <v>7</v>
      </c>
      <c r="G14" s="7" t="s">
        <v>8</v>
      </c>
      <c r="H14" s="7" t="s">
        <v>8</v>
      </c>
    </row>
    <row r="15" spans="1:8">
      <c r="A15" s="7"/>
      <c r="B15" s="7">
        <v>1</v>
      </c>
      <c r="C15" s="8">
        <v>2</v>
      </c>
      <c r="D15" s="7">
        <v>3</v>
      </c>
      <c r="E15" s="7">
        <v>4</v>
      </c>
      <c r="F15" s="7">
        <v>5</v>
      </c>
      <c r="G15" s="7" t="s">
        <v>10</v>
      </c>
      <c r="H15" s="7" t="s">
        <v>11</v>
      </c>
    </row>
    <row r="16" spans="1:8" ht="25.2" customHeight="1">
      <c r="A16" s="22">
        <v>65</v>
      </c>
      <c r="B16" s="25" t="s">
        <v>21</v>
      </c>
      <c r="C16" s="23">
        <f>C17</f>
        <v>19696942.199999999</v>
      </c>
      <c r="D16" s="23">
        <f t="shared" ref="D16:F16" si="5">D17</f>
        <v>20280000</v>
      </c>
      <c r="E16" s="23">
        <f t="shared" si="5"/>
        <v>20316000</v>
      </c>
      <c r="F16" s="23">
        <f t="shared" si="5"/>
        <v>20596354.140000001</v>
      </c>
      <c r="G16" s="24">
        <f>F16/C16</f>
        <v>1.0456625160833342</v>
      </c>
      <c r="H16" s="24">
        <f>F16/E16</f>
        <v>1.013799672179563</v>
      </c>
    </row>
    <row r="17" spans="1:8" ht="16.8" customHeight="1">
      <c r="A17" s="7">
        <v>652</v>
      </c>
      <c r="B17" s="7" t="s">
        <v>14</v>
      </c>
      <c r="C17" s="9">
        <v>19696942.199999999</v>
      </c>
      <c r="D17" s="9">
        <v>20280000</v>
      </c>
      <c r="E17" s="9">
        <v>20316000</v>
      </c>
      <c r="F17" s="9">
        <v>20596354.140000001</v>
      </c>
      <c r="G17" s="10">
        <f>F17/C17</f>
        <v>1.0456625160833342</v>
      </c>
      <c r="H17" s="10">
        <f>F17/E17</f>
        <v>1.013799672179563</v>
      </c>
    </row>
    <row r="18" spans="1:8" ht="26.4" customHeight="1">
      <c r="A18" s="11" t="s">
        <v>9</v>
      </c>
      <c r="B18" s="14" t="s">
        <v>35</v>
      </c>
      <c r="C18" s="12">
        <f>C16</f>
        <v>19696942.199999999</v>
      </c>
      <c r="D18" s="12">
        <f t="shared" ref="D18:F18" si="6">D16</f>
        <v>20280000</v>
      </c>
      <c r="E18" s="12">
        <f t="shared" si="6"/>
        <v>20316000</v>
      </c>
      <c r="F18" s="12">
        <f t="shared" si="6"/>
        <v>20596354.140000001</v>
      </c>
      <c r="G18" s="13">
        <f>F18/C18</f>
        <v>1.0456625160833342</v>
      </c>
      <c r="H18" s="13">
        <f>F18/E18</f>
        <v>1.013799672179563</v>
      </c>
    </row>
    <row r="20" spans="1:8">
      <c r="A20" s="31" t="s">
        <v>62</v>
      </c>
      <c r="B20" s="31"/>
    </row>
    <row r="21" spans="1:8" ht="27.6" customHeight="1">
      <c r="A21" s="5" t="s">
        <v>2</v>
      </c>
      <c r="B21" s="5" t="s">
        <v>3</v>
      </c>
      <c r="C21" s="6" t="s">
        <v>4</v>
      </c>
      <c r="D21" s="5" t="s">
        <v>5</v>
      </c>
      <c r="E21" s="5" t="s">
        <v>6</v>
      </c>
      <c r="F21" s="5" t="s">
        <v>7</v>
      </c>
      <c r="G21" s="7" t="s">
        <v>8</v>
      </c>
      <c r="H21" s="7" t="s">
        <v>8</v>
      </c>
    </row>
    <row r="22" spans="1:8">
      <c r="A22" s="7"/>
      <c r="B22" s="7">
        <v>1</v>
      </c>
      <c r="C22" s="8">
        <v>2</v>
      </c>
      <c r="D22" s="7">
        <v>3</v>
      </c>
      <c r="E22" s="7">
        <v>4</v>
      </c>
      <c r="F22" s="7">
        <v>5</v>
      </c>
      <c r="G22" s="7" t="s">
        <v>10</v>
      </c>
      <c r="H22" s="7" t="s">
        <v>11</v>
      </c>
    </row>
    <row r="23" spans="1:8" ht="28.8">
      <c r="A23" s="22">
        <v>63</v>
      </c>
      <c r="B23" s="25" t="s">
        <v>24</v>
      </c>
      <c r="C23" s="23">
        <f>C24+C25</f>
        <v>909879.95000000007</v>
      </c>
      <c r="D23" s="23">
        <f t="shared" ref="D23:F23" si="7">D24+D25</f>
        <v>0</v>
      </c>
      <c r="E23" s="23">
        <f t="shared" si="7"/>
        <v>0</v>
      </c>
      <c r="F23" s="23">
        <f t="shared" si="7"/>
        <v>0</v>
      </c>
      <c r="G23" s="24">
        <f>F23/C23</f>
        <v>0</v>
      </c>
      <c r="H23" s="24"/>
    </row>
    <row r="24" spans="1:8" ht="26.4" customHeight="1">
      <c r="A24" s="7">
        <v>632</v>
      </c>
      <c r="B24" s="5" t="s">
        <v>25</v>
      </c>
      <c r="C24" s="9">
        <v>893580.80000000005</v>
      </c>
      <c r="D24" s="9">
        <v>0</v>
      </c>
      <c r="E24" s="9">
        <v>0</v>
      </c>
      <c r="F24" s="9">
        <v>0</v>
      </c>
      <c r="G24" s="10">
        <f t="shared" ref="G24:G26" si="8">F24/C24</f>
        <v>0</v>
      </c>
      <c r="H24" s="10"/>
    </row>
    <row r="25" spans="1:8" ht="28.8">
      <c r="A25" s="7">
        <v>636</v>
      </c>
      <c r="B25" s="5" t="s">
        <v>13</v>
      </c>
      <c r="C25" s="9">
        <v>16299.15</v>
      </c>
      <c r="D25" s="9">
        <v>0</v>
      </c>
      <c r="E25" s="9">
        <v>0</v>
      </c>
      <c r="F25" s="9">
        <v>0</v>
      </c>
      <c r="G25" s="10">
        <f t="shared" si="8"/>
        <v>0</v>
      </c>
      <c r="H25" s="10"/>
    </row>
    <row r="26" spans="1:8">
      <c r="A26" s="11" t="s">
        <v>9</v>
      </c>
      <c r="B26" s="11" t="s">
        <v>36</v>
      </c>
      <c r="C26" s="12">
        <f>C23</f>
        <v>909879.95000000007</v>
      </c>
      <c r="D26" s="12">
        <f t="shared" ref="D26:F26" si="9">D23</f>
        <v>0</v>
      </c>
      <c r="E26" s="12">
        <f t="shared" si="9"/>
        <v>0</v>
      </c>
      <c r="F26" s="12">
        <f t="shared" si="9"/>
        <v>0</v>
      </c>
      <c r="G26" s="13">
        <f t="shared" si="8"/>
        <v>0</v>
      </c>
      <c r="H26" s="13"/>
    </row>
    <row r="27" spans="1:8">
      <c r="A27" s="15"/>
      <c r="B27" s="15"/>
      <c r="C27" s="16"/>
      <c r="D27" s="16"/>
      <c r="E27" s="16"/>
      <c r="F27" s="16"/>
      <c r="G27" s="17"/>
      <c r="H27" s="17"/>
    </row>
    <row r="28" spans="1:8">
      <c r="A28" s="15"/>
      <c r="B28" s="15"/>
      <c r="C28" s="16"/>
      <c r="D28" s="16"/>
      <c r="E28" s="16"/>
      <c r="F28" s="16"/>
      <c r="G28" s="17"/>
      <c r="H28" s="17"/>
    </row>
    <row r="29" spans="1:8">
      <c r="A29" s="15"/>
      <c r="B29" s="15"/>
      <c r="C29" s="16"/>
      <c r="D29" s="16"/>
      <c r="E29" s="16"/>
      <c r="F29" s="16"/>
      <c r="G29" s="17"/>
      <c r="H29" s="17"/>
    </row>
    <row r="31" spans="1:8">
      <c r="A31" s="31" t="s">
        <v>19</v>
      </c>
      <c r="B31" s="31"/>
    </row>
    <row r="32" spans="1:8" ht="27.6" customHeight="1">
      <c r="A32" s="5" t="s">
        <v>2</v>
      </c>
      <c r="B32" s="5" t="s">
        <v>3</v>
      </c>
      <c r="C32" s="6" t="s">
        <v>4</v>
      </c>
      <c r="D32" s="5" t="s">
        <v>5</v>
      </c>
      <c r="E32" s="5" t="s">
        <v>6</v>
      </c>
      <c r="F32" s="5" t="s">
        <v>7</v>
      </c>
      <c r="G32" s="7" t="s">
        <v>8</v>
      </c>
      <c r="H32" s="7" t="s">
        <v>8</v>
      </c>
    </row>
    <row r="33" spans="1:8">
      <c r="A33" s="7"/>
      <c r="B33" s="7">
        <v>1</v>
      </c>
      <c r="C33" s="8">
        <v>2</v>
      </c>
      <c r="D33" s="7">
        <v>3</v>
      </c>
      <c r="E33" s="7">
        <v>4</v>
      </c>
      <c r="F33" s="7">
        <v>5</v>
      </c>
      <c r="G33" s="7" t="s">
        <v>10</v>
      </c>
      <c r="H33" s="7" t="s">
        <v>11</v>
      </c>
    </row>
    <row r="34" spans="1:8" ht="28.8">
      <c r="A34" s="22">
        <v>66</v>
      </c>
      <c r="B34" s="25" t="s">
        <v>23</v>
      </c>
      <c r="C34" s="23">
        <f>C35</f>
        <v>11226.89</v>
      </c>
      <c r="D34" s="23">
        <f t="shared" ref="D34:F34" si="10">D35</f>
        <v>0</v>
      </c>
      <c r="E34" s="23">
        <f t="shared" si="10"/>
        <v>10500</v>
      </c>
      <c r="F34" s="23">
        <f t="shared" si="10"/>
        <v>52222.75</v>
      </c>
      <c r="G34" s="24">
        <f>F34/C34</f>
        <v>4.6515775962889103</v>
      </c>
      <c r="H34" s="24">
        <f>F34/E34</f>
        <v>4.9735952380952382</v>
      </c>
    </row>
    <row r="35" spans="1:8" ht="26.4" customHeight="1">
      <c r="A35" s="7">
        <v>663</v>
      </c>
      <c r="B35" s="5" t="s">
        <v>33</v>
      </c>
      <c r="C35" s="9">
        <v>11226.89</v>
      </c>
      <c r="D35" s="9"/>
      <c r="E35" s="9">
        <v>10500</v>
      </c>
      <c r="F35" s="9">
        <v>52222.75</v>
      </c>
      <c r="G35" s="10">
        <f t="shared" ref="G35:G36" si="11">F35/C35</f>
        <v>4.6515775962889103</v>
      </c>
      <c r="H35" s="10">
        <f t="shared" ref="H35:H36" si="12">F35/E35</f>
        <v>4.9735952380952382</v>
      </c>
    </row>
    <row r="36" spans="1:8">
      <c r="A36" s="11" t="s">
        <v>9</v>
      </c>
      <c r="B36" s="11" t="s">
        <v>37</v>
      </c>
      <c r="C36" s="12">
        <f>C34</f>
        <v>11226.89</v>
      </c>
      <c r="D36" s="12">
        <f t="shared" ref="D36:F36" si="13">D34</f>
        <v>0</v>
      </c>
      <c r="E36" s="12">
        <f t="shared" si="13"/>
        <v>10500</v>
      </c>
      <c r="F36" s="12">
        <f t="shared" si="13"/>
        <v>52222.75</v>
      </c>
      <c r="G36" s="13">
        <f t="shared" si="11"/>
        <v>4.6515775962889103</v>
      </c>
      <c r="H36" s="13">
        <f t="shared" si="12"/>
        <v>4.9735952380952382</v>
      </c>
    </row>
    <row r="38" spans="1:8">
      <c r="A38" s="3" t="s">
        <v>18</v>
      </c>
      <c r="B38" s="3"/>
      <c r="C38" s="4"/>
    </row>
    <row r="39" spans="1:8" ht="27.6" customHeight="1">
      <c r="A39" s="5" t="s">
        <v>2</v>
      </c>
      <c r="B39" s="5" t="s">
        <v>3</v>
      </c>
      <c r="C39" s="6" t="s">
        <v>4</v>
      </c>
      <c r="D39" s="5" t="s">
        <v>5</v>
      </c>
      <c r="E39" s="5" t="s">
        <v>6</v>
      </c>
      <c r="F39" s="5" t="s">
        <v>7</v>
      </c>
      <c r="G39" s="7" t="s">
        <v>8</v>
      </c>
      <c r="H39" s="7" t="s">
        <v>8</v>
      </c>
    </row>
    <row r="40" spans="1:8">
      <c r="A40" s="7"/>
      <c r="B40" s="7">
        <v>1</v>
      </c>
      <c r="C40" s="8">
        <v>2</v>
      </c>
      <c r="D40" s="7">
        <v>3</v>
      </c>
      <c r="E40" s="7">
        <v>4</v>
      </c>
      <c r="F40" s="7">
        <v>5</v>
      </c>
      <c r="G40" s="7" t="s">
        <v>10</v>
      </c>
      <c r="H40" s="7" t="s">
        <v>11</v>
      </c>
    </row>
    <row r="41" spans="1:8" ht="24.6" customHeight="1">
      <c r="A41" s="22">
        <v>65</v>
      </c>
      <c r="B41" s="25" t="s">
        <v>21</v>
      </c>
      <c r="C41" s="23">
        <f>C42</f>
        <v>195462.72</v>
      </c>
      <c r="D41" s="23">
        <f t="shared" ref="D41:F41" si="14">D42</f>
        <v>45000</v>
      </c>
      <c r="E41" s="23">
        <f t="shared" si="14"/>
        <v>45000</v>
      </c>
      <c r="F41" s="23">
        <f t="shared" si="14"/>
        <v>75505.27</v>
      </c>
      <c r="G41" s="24">
        <f>F41/C41</f>
        <v>0.38628987665780973</v>
      </c>
      <c r="H41" s="24">
        <f>F41/E41</f>
        <v>1.6778948888888889</v>
      </c>
    </row>
    <row r="42" spans="1:8">
      <c r="A42" s="7">
        <v>652</v>
      </c>
      <c r="B42" s="5" t="s">
        <v>14</v>
      </c>
      <c r="C42" s="9">
        <v>195462.72</v>
      </c>
      <c r="D42" s="9">
        <v>45000</v>
      </c>
      <c r="E42" s="9">
        <v>45000</v>
      </c>
      <c r="F42" s="9">
        <v>75505.27</v>
      </c>
      <c r="G42" s="10">
        <f t="shared" ref="G42:G44" si="15">F42/C42</f>
        <v>0.38628987665780973</v>
      </c>
      <c r="H42" s="10">
        <f t="shared" ref="H42" si="16">F42/E42</f>
        <v>1.6778948888888889</v>
      </c>
    </row>
    <row r="43" spans="1:8" ht="16.2" customHeight="1">
      <c r="A43" s="22">
        <v>71</v>
      </c>
      <c r="B43" s="25" t="s">
        <v>58</v>
      </c>
      <c r="C43" s="23">
        <f>C44</f>
        <v>9000</v>
      </c>
      <c r="D43" s="23">
        <f t="shared" ref="D43:F43" si="17">D44</f>
        <v>0</v>
      </c>
      <c r="E43" s="23">
        <f t="shared" si="17"/>
        <v>0</v>
      </c>
      <c r="F43" s="23">
        <f t="shared" si="17"/>
        <v>0</v>
      </c>
      <c r="G43" s="24">
        <f t="shared" si="15"/>
        <v>0</v>
      </c>
      <c r="H43" s="24"/>
    </row>
    <row r="44" spans="1:8">
      <c r="A44" s="7">
        <v>711</v>
      </c>
      <c r="B44" s="5" t="s">
        <v>31</v>
      </c>
      <c r="C44" s="9">
        <v>9000</v>
      </c>
      <c r="D44" s="9">
        <v>0</v>
      </c>
      <c r="E44" s="9">
        <v>0</v>
      </c>
      <c r="F44" s="9">
        <v>0</v>
      </c>
      <c r="G44" s="10">
        <f t="shared" si="15"/>
        <v>0</v>
      </c>
      <c r="H44" s="10"/>
    </row>
    <row r="45" spans="1:8" ht="16.2" customHeight="1">
      <c r="A45" s="22">
        <v>72</v>
      </c>
      <c r="B45" s="25" t="s">
        <v>22</v>
      </c>
      <c r="C45" s="23">
        <f>C46</f>
        <v>0</v>
      </c>
      <c r="D45" s="23">
        <f t="shared" ref="D45:F45" si="18">D46</f>
        <v>0</v>
      </c>
      <c r="E45" s="23">
        <f t="shared" si="18"/>
        <v>0</v>
      </c>
      <c r="F45" s="23">
        <f t="shared" si="18"/>
        <v>25200</v>
      </c>
      <c r="G45" s="24"/>
      <c r="H45" s="24"/>
    </row>
    <row r="46" spans="1:8">
      <c r="A46" s="7">
        <v>723</v>
      </c>
      <c r="B46" s="5" t="s">
        <v>32</v>
      </c>
      <c r="C46" s="9">
        <v>0</v>
      </c>
      <c r="D46" s="9">
        <v>0</v>
      </c>
      <c r="E46" s="9">
        <v>0</v>
      </c>
      <c r="F46" s="9">
        <v>25200</v>
      </c>
      <c r="G46" s="10"/>
      <c r="H46" s="10"/>
    </row>
    <row r="47" spans="1:8" ht="25.2" customHeight="1">
      <c r="A47" s="11" t="s">
        <v>9</v>
      </c>
      <c r="B47" s="14" t="s">
        <v>38</v>
      </c>
      <c r="C47" s="12">
        <f>C41+C43+C45</f>
        <v>204462.72</v>
      </c>
      <c r="D47" s="12">
        <f t="shared" ref="D47:F47" si="19">D41+D43+D45</f>
        <v>45000</v>
      </c>
      <c r="E47" s="12">
        <f t="shared" si="19"/>
        <v>45000</v>
      </c>
      <c r="F47" s="12">
        <f t="shared" si="19"/>
        <v>100705.27</v>
      </c>
      <c r="G47" s="13">
        <f t="shared" ref="G47" si="20">F47/C47</f>
        <v>0.49253609655589048</v>
      </c>
      <c r="H47" s="13">
        <f t="shared" ref="H47" si="21">F47/E47</f>
        <v>2.237894888888889</v>
      </c>
    </row>
    <row r="49" spans="1:8" ht="43.8" customHeight="1">
      <c r="A49" s="34" t="s">
        <v>61</v>
      </c>
      <c r="B49" s="33"/>
      <c r="C49" s="33"/>
      <c r="D49" s="33"/>
      <c r="E49" s="33"/>
      <c r="F49" s="33"/>
      <c r="G49" s="33"/>
      <c r="H49" s="33"/>
    </row>
    <row r="64" spans="1:8">
      <c r="A64" s="31" t="s">
        <v>0</v>
      </c>
      <c r="B64" s="31"/>
      <c r="C64" s="31"/>
      <c r="D64" s="31"/>
      <c r="E64" s="31"/>
      <c r="F64" s="31"/>
      <c r="G64" s="31"/>
      <c r="H64" s="31"/>
    </row>
    <row r="65" spans="1:8">
      <c r="A65" s="32" t="s">
        <v>15</v>
      </c>
      <c r="B65" s="32"/>
    </row>
    <row r="66" spans="1:8">
      <c r="A66" s="31" t="s">
        <v>16</v>
      </c>
      <c r="B66" s="31"/>
    </row>
    <row r="67" spans="1:8" ht="26.4" customHeight="1">
      <c r="A67" s="18" t="s">
        <v>12</v>
      </c>
      <c r="B67" s="5" t="s">
        <v>3</v>
      </c>
      <c r="C67" s="6" t="s">
        <v>4</v>
      </c>
      <c r="D67" s="5" t="s">
        <v>5</v>
      </c>
      <c r="E67" s="5" t="s">
        <v>6</v>
      </c>
      <c r="F67" s="5" t="s">
        <v>7</v>
      </c>
      <c r="G67" s="7" t="s">
        <v>8</v>
      </c>
      <c r="H67" s="7" t="s">
        <v>8</v>
      </c>
    </row>
    <row r="68" spans="1:8">
      <c r="A68" s="7"/>
      <c r="B68" s="7">
        <v>1</v>
      </c>
      <c r="C68" s="8">
        <v>2</v>
      </c>
      <c r="D68" s="7">
        <v>3</v>
      </c>
      <c r="E68" s="7">
        <v>4</v>
      </c>
      <c r="F68" s="7">
        <v>5</v>
      </c>
      <c r="G68" s="7" t="s">
        <v>10</v>
      </c>
      <c r="H68" s="7" t="s">
        <v>11</v>
      </c>
    </row>
    <row r="69" spans="1:8">
      <c r="A69" s="22">
        <v>34</v>
      </c>
      <c r="B69" s="22" t="s">
        <v>52</v>
      </c>
      <c r="C69" s="23">
        <f>C70</f>
        <v>0</v>
      </c>
      <c r="D69" s="23">
        <f t="shared" ref="D69:F69" si="22">D70</f>
        <v>0</v>
      </c>
      <c r="E69" s="23">
        <f t="shared" si="22"/>
        <v>1300</v>
      </c>
      <c r="F69" s="23">
        <f t="shared" si="22"/>
        <v>1300</v>
      </c>
      <c r="G69" s="24"/>
      <c r="H69" s="24">
        <f>F69/E69</f>
        <v>1</v>
      </c>
    </row>
    <row r="70" spans="1:8">
      <c r="A70" s="7">
        <v>343</v>
      </c>
      <c r="B70" s="7" t="s">
        <v>51</v>
      </c>
      <c r="C70" s="9">
        <v>0</v>
      </c>
      <c r="D70" s="9">
        <v>0</v>
      </c>
      <c r="E70" s="9">
        <v>1300</v>
      </c>
      <c r="F70" s="9">
        <v>1300</v>
      </c>
      <c r="G70" s="10"/>
      <c r="H70" s="10">
        <f t="shared" ref="H70:H74" si="23">F70/E70</f>
        <v>1</v>
      </c>
    </row>
    <row r="71" spans="1:8" ht="19.2" customHeight="1">
      <c r="A71" s="22">
        <v>42</v>
      </c>
      <c r="B71" s="28" t="s">
        <v>46</v>
      </c>
      <c r="C71" s="23">
        <f>C72</f>
        <v>135789.34</v>
      </c>
      <c r="D71" s="23">
        <f>SUM(D72:D73)</f>
        <v>94300</v>
      </c>
      <c r="E71" s="23">
        <f t="shared" ref="E71:F71" si="24">E72</f>
        <v>57000</v>
      </c>
      <c r="F71" s="23">
        <f t="shared" si="24"/>
        <v>89009.66</v>
      </c>
      <c r="G71" s="24">
        <f t="shared" ref="G71:G74" si="25">F71/C71</f>
        <v>0.65549814145941065</v>
      </c>
      <c r="H71" s="24">
        <f t="shared" si="23"/>
        <v>1.5615729824561404</v>
      </c>
    </row>
    <row r="72" spans="1:8">
      <c r="A72" s="7">
        <v>422</v>
      </c>
      <c r="B72" s="5" t="s">
        <v>45</v>
      </c>
      <c r="C72" s="9">
        <v>135789.34</v>
      </c>
      <c r="D72" s="9">
        <v>4300</v>
      </c>
      <c r="E72" s="9">
        <v>57000</v>
      </c>
      <c r="F72" s="9">
        <v>89009.66</v>
      </c>
      <c r="G72" s="10">
        <f t="shared" si="25"/>
        <v>0.65549814145941065</v>
      </c>
      <c r="H72" s="10">
        <f t="shared" si="23"/>
        <v>1.5615729824561404</v>
      </c>
    </row>
    <row r="73" spans="1:8">
      <c r="A73" s="7">
        <v>45</v>
      </c>
      <c r="B73" s="5" t="s">
        <v>43</v>
      </c>
      <c r="C73" s="9"/>
      <c r="D73" s="9">
        <v>90000</v>
      </c>
      <c r="E73" s="9"/>
      <c r="F73" s="9"/>
      <c r="G73" s="10"/>
      <c r="H73" s="10"/>
    </row>
    <row r="74" spans="1:8">
      <c r="A74" s="11" t="s">
        <v>9</v>
      </c>
      <c r="B74" s="11" t="s">
        <v>34</v>
      </c>
      <c r="C74" s="12">
        <f>C69+C71</f>
        <v>135789.34</v>
      </c>
      <c r="D74" s="12">
        <f t="shared" ref="D74:F74" si="26">D69+D71</f>
        <v>94300</v>
      </c>
      <c r="E74" s="12">
        <f t="shared" si="26"/>
        <v>58300</v>
      </c>
      <c r="F74" s="12">
        <f t="shared" si="26"/>
        <v>90309.66</v>
      </c>
      <c r="G74" s="13">
        <f t="shared" si="25"/>
        <v>0.66507179429548746</v>
      </c>
      <c r="H74" s="13">
        <f t="shared" si="23"/>
        <v>1.5490507718696398</v>
      </c>
    </row>
    <row r="76" spans="1:8">
      <c r="A76" s="31" t="s">
        <v>17</v>
      </c>
      <c r="B76" s="31"/>
    </row>
    <row r="77" spans="1:8" ht="27.6" customHeight="1">
      <c r="A77" s="18" t="s">
        <v>12</v>
      </c>
      <c r="B77" s="5" t="s">
        <v>3</v>
      </c>
      <c r="C77" s="6" t="s">
        <v>4</v>
      </c>
      <c r="D77" s="5" t="s">
        <v>5</v>
      </c>
      <c r="E77" s="5" t="s">
        <v>6</v>
      </c>
      <c r="F77" s="5" t="s">
        <v>7</v>
      </c>
      <c r="G77" s="7" t="s">
        <v>8</v>
      </c>
      <c r="H77" s="7" t="s">
        <v>8</v>
      </c>
    </row>
    <row r="78" spans="1:8">
      <c r="A78" s="7"/>
      <c r="B78" s="7">
        <v>1</v>
      </c>
      <c r="C78" s="8">
        <v>2</v>
      </c>
      <c r="D78" s="7">
        <v>3</v>
      </c>
      <c r="E78" s="7">
        <v>4</v>
      </c>
      <c r="F78" s="7">
        <v>5</v>
      </c>
      <c r="G78" s="7" t="s">
        <v>10</v>
      </c>
      <c r="H78" s="7" t="s">
        <v>11</v>
      </c>
    </row>
    <row r="79" spans="1:8">
      <c r="A79" s="22">
        <v>31</v>
      </c>
      <c r="B79" s="22" t="s">
        <v>48</v>
      </c>
      <c r="C79" s="23">
        <f>C80+C81+C82</f>
        <v>12301941.250000002</v>
      </c>
      <c r="D79" s="23">
        <f t="shared" ref="D79:F79" si="27">D80+D81+D82</f>
        <v>12649000</v>
      </c>
      <c r="E79" s="23">
        <f t="shared" si="27"/>
        <v>12505000</v>
      </c>
      <c r="F79" s="23">
        <f t="shared" si="27"/>
        <v>12578533.4</v>
      </c>
      <c r="G79" s="24">
        <f>F79/C79</f>
        <v>1.0224836181850567</v>
      </c>
      <c r="H79" s="24">
        <f t="shared" ref="H79" si="28">F79/E79</f>
        <v>1.0058803198720512</v>
      </c>
    </row>
    <row r="80" spans="1:8">
      <c r="A80" s="7">
        <v>311</v>
      </c>
      <c r="B80" s="7" t="s">
        <v>47</v>
      </c>
      <c r="C80" s="9">
        <v>9828368.4700000007</v>
      </c>
      <c r="D80" s="9">
        <v>9905000</v>
      </c>
      <c r="E80" s="9">
        <v>9905000</v>
      </c>
      <c r="F80" s="9">
        <v>9878577.9800000004</v>
      </c>
      <c r="G80" s="10">
        <f t="shared" ref="G80" si="29">F80/C80</f>
        <v>1.0051086312192363</v>
      </c>
      <c r="H80" s="10">
        <f t="shared" ref="H80" si="30">F80/E80</f>
        <v>0.9973324563351843</v>
      </c>
    </row>
    <row r="81" spans="1:8">
      <c r="A81" s="7">
        <v>312</v>
      </c>
      <c r="B81" s="7" t="s">
        <v>56</v>
      </c>
      <c r="C81" s="9">
        <v>655256.22</v>
      </c>
      <c r="D81" s="9">
        <v>700000</v>
      </c>
      <c r="E81" s="9">
        <v>700000</v>
      </c>
      <c r="F81" s="9">
        <v>808114.53</v>
      </c>
      <c r="G81" s="10">
        <f t="shared" ref="G81:G94" si="31">F81/C81</f>
        <v>1.2332802121283184</v>
      </c>
      <c r="H81" s="10">
        <f t="shared" ref="H81:H94" si="32">F81/E81</f>
        <v>1.1544493285714286</v>
      </c>
    </row>
    <row r="82" spans="1:8">
      <c r="A82" s="7">
        <v>313</v>
      </c>
      <c r="B82" s="7" t="s">
        <v>55</v>
      </c>
      <c r="C82" s="9">
        <v>1818316.56</v>
      </c>
      <c r="D82" s="9">
        <v>2044000</v>
      </c>
      <c r="E82" s="9">
        <v>1900000</v>
      </c>
      <c r="F82" s="9">
        <v>1891840.89</v>
      </c>
      <c r="G82" s="10">
        <f t="shared" si="31"/>
        <v>1.0404353849144947</v>
      </c>
      <c r="H82" s="10">
        <f t="shared" si="32"/>
        <v>0.99570573157894726</v>
      </c>
    </row>
    <row r="83" spans="1:8">
      <c r="A83" s="22">
        <v>32</v>
      </c>
      <c r="B83" s="22" t="s">
        <v>42</v>
      </c>
      <c r="C83" s="23">
        <f>C84+C85+C86+C87</f>
        <v>7297372.8599999994</v>
      </c>
      <c r="D83" s="23">
        <f t="shared" ref="D83:F83" si="33">D84+D85+D86+D87</f>
        <v>7519000</v>
      </c>
      <c r="E83" s="23">
        <f t="shared" si="33"/>
        <v>7286000</v>
      </c>
      <c r="F83" s="23">
        <f t="shared" si="33"/>
        <v>6813218.9100000001</v>
      </c>
      <c r="G83" s="24">
        <f t="shared" si="31"/>
        <v>0.93365366423115737</v>
      </c>
      <c r="H83" s="24">
        <f t="shared" si="32"/>
        <v>0.9351110225089212</v>
      </c>
    </row>
    <row r="84" spans="1:8">
      <c r="A84" s="7">
        <v>321</v>
      </c>
      <c r="B84" s="7" t="s">
        <v>54</v>
      </c>
      <c r="C84" s="9">
        <v>637391.25</v>
      </c>
      <c r="D84" s="9">
        <v>666000</v>
      </c>
      <c r="E84" s="9">
        <v>656000</v>
      </c>
      <c r="F84" s="9">
        <v>572962.91</v>
      </c>
      <c r="G84" s="10">
        <f t="shared" si="31"/>
        <v>0.89891869397328572</v>
      </c>
      <c r="H84" s="10">
        <f t="shared" si="32"/>
        <v>0.8734190701219513</v>
      </c>
    </row>
    <row r="85" spans="1:8">
      <c r="A85" s="7">
        <v>322</v>
      </c>
      <c r="B85" s="7" t="s">
        <v>41</v>
      </c>
      <c r="C85" s="9">
        <v>4372294.71</v>
      </c>
      <c r="D85" s="9">
        <v>4730000</v>
      </c>
      <c r="E85" s="9">
        <v>4450000</v>
      </c>
      <c r="F85" s="9">
        <v>4028022.14</v>
      </c>
      <c r="G85" s="10">
        <f t="shared" si="31"/>
        <v>0.92126043809155767</v>
      </c>
      <c r="H85" s="10">
        <f t="shared" si="32"/>
        <v>0.90517351460674156</v>
      </c>
    </row>
    <row r="86" spans="1:8">
      <c r="A86" s="7">
        <v>323</v>
      </c>
      <c r="B86" s="1" t="s">
        <v>40</v>
      </c>
      <c r="C86" s="9">
        <v>2128239.9700000002</v>
      </c>
      <c r="D86" s="9">
        <v>1966000</v>
      </c>
      <c r="E86" s="9">
        <v>2023000</v>
      </c>
      <c r="F86" s="9">
        <v>2072051.44</v>
      </c>
      <c r="G86" s="10">
        <f t="shared" si="31"/>
        <v>0.97359859283161554</v>
      </c>
      <c r="H86" s="10">
        <f t="shared" si="32"/>
        <v>1.0242468808699949</v>
      </c>
    </row>
    <row r="87" spans="1:8">
      <c r="A87" s="7">
        <v>329</v>
      </c>
      <c r="B87" s="7" t="s">
        <v>53</v>
      </c>
      <c r="C87" s="9">
        <v>159446.93</v>
      </c>
      <c r="D87" s="9">
        <v>157000</v>
      </c>
      <c r="E87" s="9">
        <v>157000</v>
      </c>
      <c r="F87" s="9">
        <v>140182.42000000001</v>
      </c>
      <c r="G87" s="10">
        <f t="shared" si="31"/>
        <v>0.87917917265638179</v>
      </c>
      <c r="H87" s="10">
        <f t="shared" si="32"/>
        <v>0.89288165605095549</v>
      </c>
    </row>
    <row r="88" spans="1:8">
      <c r="A88" s="22">
        <v>34</v>
      </c>
      <c r="B88" s="22" t="s">
        <v>52</v>
      </c>
      <c r="C88" s="23">
        <f>C89</f>
        <v>11917.52</v>
      </c>
      <c r="D88" s="23">
        <f t="shared" ref="D88:F88" si="34">D89</f>
        <v>12000</v>
      </c>
      <c r="E88" s="23">
        <f t="shared" si="34"/>
        <v>12000</v>
      </c>
      <c r="F88" s="23">
        <f t="shared" si="34"/>
        <v>8290.82</v>
      </c>
      <c r="G88" s="24">
        <f t="shared" si="31"/>
        <v>0.69568333008881034</v>
      </c>
      <c r="H88" s="24">
        <f t="shared" si="32"/>
        <v>0.69090166666666664</v>
      </c>
    </row>
    <row r="89" spans="1:8">
      <c r="A89" s="7">
        <v>343</v>
      </c>
      <c r="B89" s="7" t="s">
        <v>51</v>
      </c>
      <c r="C89" s="9">
        <v>11917.52</v>
      </c>
      <c r="D89" s="9">
        <v>12000</v>
      </c>
      <c r="E89" s="9">
        <v>12000</v>
      </c>
      <c r="F89" s="9">
        <v>8290.82</v>
      </c>
      <c r="G89" s="10">
        <f t="shared" ref="G89" si="35">F89/C89</f>
        <v>0.69568333008881034</v>
      </c>
      <c r="H89" s="10">
        <f t="shared" ref="H89" si="36">F89/E89</f>
        <v>0.69090166666666664</v>
      </c>
    </row>
    <row r="90" spans="1:8" ht="25.8" customHeight="1">
      <c r="A90" s="22">
        <v>37</v>
      </c>
      <c r="B90" s="25" t="s">
        <v>50</v>
      </c>
      <c r="C90" s="23">
        <f>C91</f>
        <v>113342.8</v>
      </c>
      <c r="D90" s="23">
        <f t="shared" ref="D90:F90" si="37">D91</f>
        <v>100000</v>
      </c>
      <c r="E90" s="23">
        <f t="shared" si="37"/>
        <v>100000</v>
      </c>
      <c r="F90" s="23">
        <f t="shared" si="37"/>
        <v>86483.03</v>
      </c>
      <c r="G90" s="24">
        <f t="shared" si="31"/>
        <v>0.76302182405940211</v>
      </c>
      <c r="H90" s="24">
        <f t="shared" si="32"/>
        <v>0.86483029999999994</v>
      </c>
    </row>
    <row r="91" spans="1:8">
      <c r="A91" s="7">
        <v>372</v>
      </c>
      <c r="B91" s="5" t="s">
        <v>49</v>
      </c>
      <c r="C91" s="9">
        <v>113342.8</v>
      </c>
      <c r="D91" s="9">
        <v>100000</v>
      </c>
      <c r="E91" s="9">
        <v>100000</v>
      </c>
      <c r="F91" s="9">
        <v>86483.03</v>
      </c>
      <c r="G91" s="10">
        <f t="shared" ref="G91" si="38">F91/C91</f>
        <v>0.76302182405940211</v>
      </c>
      <c r="H91" s="10">
        <f t="shared" ref="H91" si="39">F91/E91</f>
        <v>0.86483029999999994</v>
      </c>
    </row>
    <row r="92" spans="1:8" ht="18.600000000000001" customHeight="1">
      <c r="A92" s="22">
        <v>42</v>
      </c>
      <c r="B92" s="25" t="s">
        <v>46</v>
      </c>
      <c r="C92" s="23">
        <f>C93</f>
        <v>0</v>
      </c>
      <c r="D92" s="23">
        <f t="shared" ref="D92:F92" si="40">D93</f>
        <v>0</v>
      </c>
      <c r="E92" s="23">
        <f t="shared" si="40"/>
        <v>413000</v>
      </c>
      <c r="F92" s="23">
        <f t="shared" si="40"/>
        <v>286478.21999999997</v>
      </c>
      <c r="G92" s="24"/>
      <c r="H92" s="24">
        <f t="shared" si="32"/>
        <v>0.69365186440677962</v>
      </c>
    </row>
    <row r="93" spans="1:8">
      <c r="A93" s="7">
        <v>422</v>
      </c>
      <c r="B93" s="5" t="s">
        <v>45</v>
      </c>
      <c r="C93" s="9">
        <v>0</v>
      </c>
      <c r="D93" s="9">
        <v>0</v>
      </c>
      <c r="E93" s="9">
        <v>413000</v>
      </c>
      <c r="F93" s="9">
        <v>286478.21999999997</v>
      </c>
      <c r="G93" s="10"/>
      <c r="H93" s="10">
        <f t="shared" ref="H93" si="41">F93/E93</f>
        <v>0.69365186440677962</v>
      </c>
    </row>
    <row r="94" spans="1:8" ht="27" customHeight="1">
      <c r="A94" s="11" t="s">
        <v>9</v>
      </c>
      <c r="B94" s="14" t="s">
        <v>35</v>
      </c>
      <c r="C94" s="12">
        <f>C79+C83+C88+C90+C92</f>
        <v>19724574.43</v>
      </c>
      <c r="D94" s="12">
        <f t="shared" ref="D94:F94" si="42">D79+D83+D88+D90+D92</f>
        <v>20280000</v>
      </c>
      <c r="E94" s="12">
        <f t="shared" si="42"/>
        <v>20316000</v>
      </c>
      <c r="F94" s="12">
        <f t="shared" si="42"/>
        <v>19773004.380000003</v>
      </c>
      <c r="G94" s="13">
        <f t="shared" si="31"/>
        <v>1.002455310261414</v>
      </c>
      <c r="H94" s="13">
        <f t="shared" si="32"/>
        <v>0.97327251329001785</v>
      </c>
    </row>
    <row r="95" spans="1:8" ht="27" customHeight="1">
      <c r="A95" s="15"/>
      <c r="B95" s="29"/>
      <c r="C95" s="16"/>
      <c r="D95" s="16"/>
      <c r="E95" s="16"/>
      <c r="F95" s="16"/>
      <c r="G95" s="17"/>
      <c r="H95" s="17"/>
    </row>
    <row r="97" spans="1:8">
      <c r="A97" s="31" t="s">
        <v>62</v>
      </c>
      <c r="B97" s="31"/>
    </row>
    <row r="98" spans="1:8" ht="27.6" customHeight="1">
      <c r="A98" s="18" t="s">
        <v>12</v>
      </c>
      <c r="B98" s="5" t="s">
        <v>3</v>
      </c>
      <c r="C98" s="6" t="s">
        <v>4</v>
      </c>
      <c r="D98" s="5" t="s">
        <v>5</v>
      </c>
      <c r="E98" s="5" t="s">
        <v>6</v>
      </c>
      <c r="F98" s="5" t="s">
        <v>7</v>
      </c>
      <c r="G98" s="7" t="s">
        <v>8</v>
      </c>
      <c r="H98" s="7" t="s">
        <v>8</v>
      </c>
    </row>
    <row r="99" spans="1:8">
      <c r="A99" s="7"/>
      <c r="B99" s="7">
        <v>1</v>
      </c>
      <c r="C99" s="8">
        <v>2</v>
      </c>
      <c r="D99" s="7">
        <v>3</v>
      </c>
      <c r="E99" s="7">
        <v>4</v>
      </c>
      <c r="F99" s="7">
        <v>5</v>
      </c>
      <c r="G99" s="7" t="s">
        <v>10</v>
      </c>
      <c r="H99" s="7" t="s">
        <v>11</v>
      </c>
    </row>
    <row r="100" spans="1:8" ht="18" customHeight="1">
      <c r="A100" s="22">
        <v>42</v>
      </c>
      <c r="B100" s="28" t="s">
        <v>46</v>
      </c>
      <c r="C100" s="23">
        <f>C101</f>
        <v>170659.06</v>
      </c>
      <c r="D100" s="23"/>
      <c r="E100" s="23"/>
      <c r="F100" s="23"/>
      <c r="G100" s="24">
        <f>F100/C100</f>
        <v>0</v>
      </c>
      <c r="H100" s="24"/>
    </row>
    <row r="101" spans="1:8">
      <c r="A101" s="7">
        <v>422</v>
      </c>
      <c r="B101" s="5" t="s">
        <v>20</v>
      </c>
      <c r="C101" s="9">
        <v>170659.06</v>
      </c>
      <c r="D101" s="9"/>
      <c r="E101" s="9"/>
      <c r="F101" s="9"/>
      <c r="G101" s="21">
        <f t="shared" ref="G101:G104" si="43">F101/C101</f>
        <v>0</v>
      </c>
      <c r="H101" s="21"/>
    </row>
    <row r="102" spans="1:8">
      <c r="A102" s="22">
        <v>45</v>
      </c>
      <c r="B102" s="28" t="s">
        <v>44</v>
      </c>
      <c r="C102" s="23">
        <f>C103</f>
        <v>217645.1</v>
      </c>
      <c r="D102" s="23"/>
      <c r="E102" s="23"/>
      <c r="F102" s="23"/>
      <c r="G102" s="24">
        <f t="shared" si="43"/>
        <v>0</v>
      </c>
      <c r="H102" s="24"/>
    </row>
    <row r="103" spans="1:8">
      <c r="A103" s="7">
        <v>451</v>
      </c>
      <c r="B103" s="5" t="s">
        <v>43</v>
      </c>
      <c r="C103" s="9">
        <v>217645.1</v>
      </c>
      <c r="D103" s="9"/>
      <c r="E103" s="9"/>
      <c r="F103" s="9"/>
      <c r="G103" s="21">
        <f t="shared" si="43"/>
        <v>0</v>
      </c>
      <c r="H103" s="21"/>
    </row>
    <row r="104" spans="1:8">
      <c r="A104" s="11" t="s">
        <v>9</v>
      </c>
      <c r="B104" s="11" t="s">
        <v>36</v>
      </c>
      <c r="C104" s="12">
        <f>C100+C102</f>
        <v>388304.16000000003</v>
      </c>
      <c r="D104" s="12">
        <f t="shared" ref="D104:F104" si="44">D100+D102</f>
        <v>0</v>
      </c>
      <c r="E104" s="12">
        <f t="shared" si="44"/>
        <v>0</v>
      </c>
      <c r="F104" s="12">
        <f t="shared" si="44"/>
        <v>0</v>
      </c>
      <c r="G104" s="13">
        <f t="shared" si="43"/>
        <v>0</v>
      </c>
      <c r="H104" s="13"/>
    </row>
    <row r="105" spans="1:8">
      <c r="A105" s="15"/>
      <c r="B105" s="15"/>
      <c r="C105" s="16"/>
      <c r="D105" s="16"/>
      <c r="E105" s="16"/>
      <c r="F105" s="16"/>
      <c r="G105" s="17"/>
      <c r="H105" s="17"/>
    </row>
    <row r="106" spans="1:8">
      <c r="A106" s="15"/>
      <c r="B106" s="15"/>
      <c r="C106" s="16"/>
      <c r="D106" s="16"/>
      <c r="E106" s="16"/>
      <c r="F106" s="16"/>
      <c r="G106" s="17"/>
      <c r="H106" s="17"/>
    </row>
    <row r="107" spans="1:8" ht="10.8" customHeight="1">
      <c r="A107" s="15"/>
      <c r="B107" s="15"/>
      <c r="C107" s="16"/>
      <c r="D107" s="16"/>
      <c r="E107" s="16"/>
      <c r="F107" s="16"/>
      <c r="G107" s="17"/>
      <c r="H107" s="17"/>
    </row>
    <row r="108" spans="1:8">
      <c r="A108" s="3" t="s">
        <v>63</v>
      </c>
      <c r="B108" s="3"/>
    </row>
    <row r="109" spans="1:8" ht="27" customHeight="1">
      <c r="A109" s="18" t="s">
        <v>12</v>
      </c>
      <c r="B109" s="5" t="s">
        <v>3</v>
      </c>
      <c r="C109" s="6" t="s">
        <v>4</v>
      </c>
      <c r="D109" s="5" t="s">
        <v>5</v>
      </c>
      <c r="E109" s="5" t="s">
        <v>6</v>
      </c>
      <c r="F109" s="5" t="s">
        <v>7</v>
      </c>
      <c r="G109" s="7" t="s">
        <v>8</v>
      </c>
      <c r="H109" s="7" t="s">
        <v>8</v>
      </c>
    </row>
    <row r="110" spans="1:8">
      <c r="A110" s="7"/>
      <c r="B110" s="7">
        <v>1</v>
      </c>
      <c r="C110" s="8">
        <v>2</v>
      </c>
      <c r="D110" s="7">
        <v>3</v>
      </c>
      <c r="E110" s="7">
        <v>4</v>
      </c>
      <c r="F110" s="7">
        <v>5</v>
      </c>
      <c r="G110" s="7" t="s">
        <v>10</v>
      </c>
      <c r="H110" s="7" t="s">
        <v>11</v>
      </c>
    </row>
    <row r="111" spans="1:8">
      <c r="A111" s="22">
        <v>31</v>
      </c>
      <c r="B111" s="25" t="s">
        <v>48</v>
      </c>
      <c r="C111" s="23">
        <f>C112</f>
        <v>0</v>
      </c>
      <c r="D111" s="23">
        <f t="shared" ref="D111:F111" si="45">D112</f>
        <v>0</v>
      </c>
      <c r="E111" s="23">
        <f>E112</f>
        <v>200000</v>
      </c>
      <c r="F111" s="23">
        <f t="shared" si="45"/>
        <v>200000</v>
      </c>
      <c r="G111" s="24"/>
      <c r="H111" s="24">
        <f>F111/E111</f>
        <v>1</v>
      </c>
    </row>
    <row r="112" spans="1:8">
      <c r="A112" s="7">
        <v>311</v>
      </c>
      <c r="B112" s="5" t="s">
        <v>47</v>
      </c>
      <c r="C112" s="9"/>
      <c r="D112" s="9"/>
      <c r="E112" s="9">
        <v>200000</v>
      </c>
      <c r="F112" s="9">
        <v>200000</v>
      </c>
      <c r="G112" s="10"/>
      <c r="H112" s="10">
        <f t="shared" ref="H112:H122" si="46">F112/E112</f>
        <v>1</v>
      </c>
    </row>
    <row r="113" spans="1:8">
      <c r="A113" s="22">
        <v>32</v>
      </c>
      <c r="B113" s="25" t="s">
        <v>42</v>
      </c>
      <c r="C113" s="23">
        <f>C114</f>
        <v>0</v>
      </c>
      <c r="D113" s="23">
        <f t="shared" ref="D113:F113" si="47">D114</f>
        <v>0</v>
      </c>
      <c r="E113" s="23">
        <f t="shared" si="47"/>
        <v>321575.78999999998</v>
      </c>
      <c r="F113" s="23">
        <f t="shared" si="47"/>
        <v>321575.78999999998</v>
      </c>
      <c r="G113" s="24"/>
      <c r="H113" s="24">
        <f t="shared" si="46"/>
        <v>1</v>
      </c>
    </row>
    <row r="114" spans="1:8">
      <c r="A114" s="7">
        <v>322</v>
      </c>
      <c r="B114" s="5" t="s">
        <v>41</v>
      </c>
      <c r="C114" s="9"/>
      <c r="D114" s="9"/>
      <c r="E114" s="9">
        <v>321575.78999999998</v>
      </c>
      <c r="F114" s="9">
        <v>321575.78999999998</v>
      </c>
      <c r="G114" s="10"/>
      <c r="H114" s="10">
        <f t="shared" ref="H114" si="48">F114/E114</f>
        <v>1</v>
      </c>
    </row>
    <row r="115" spans="1:8" ht="15.6" customHeight="1">
      <c r="A115" s="22">
        <v>42</v>
      </c>
      <c r="B115" s="28" t="s">
        <v>46</v>
      </c>
      <c r="C115" s="23">
        <f>C116</f>
        <v>231531.08</v>
      </c>
      <c r="D115" s="23">
        <f t="shared" ref="D115:F115" si="49">D116</f>
        <v>0</v>
      </c>
      <c r="E115" s="23">
        <f t="shared" si="49"/>
        <v>0</v>
      </c>
      <c r="F115" s="23">
        <f t="shared" si="49"/>
        <v>0</v>
      </c>
      <c r="G115" s="24">
        <f t="shared" ref="G115:G122" si="50">F115/C115</f>
        <v>0</v>
      </c>
      <c r="H115" s="24"/>
    </row>
    <row r="116" spans="1:8" ht="12.6" customHeight="1">
      <c r="A116" s="7">
        <v>422</v>
      </c>
      <c r="B116" s="5" t="s">
        <v>45</v>
      </c>
      <c r="C116" s="9">
        <v>231531.08</v>
      </c>
      <c r="D116" s="9"/>
      <c r="E116" s="9"/>
      <c r="F116" s="9"/>
      <c r="G116" s="10">
        <f t="shared" ref="G116" si="51">F116/C116</f>
        <v>0</v>
      </c>
      <c r="H116" s="10"/>
    </row>
    <row r="117" spans="1:8">
      <c r="A117" s="11" t="s">
        <v>9</v>
      </c>
      <c r="B117" s="11" t="s">
        <v>39</v>
      </c>
      <c r="C117" s="12">
        <f>C111+C113+C115</f>
        <v>231531.08</v>
      </c>
      <c r="D117" s="12">
        <f t="shared" ref="D117:F117" si="52">D111+D113+D115</f>
        <v>0</v>
      </c>
      <c r="E117" s="12">
        <f t="shared" si="52"/>
        <v>521575.79</v>
      </c>
      <c r="F117" s="12">
        <f t="shared" si="52"/>
        <v>521575.79</v>
      </c>
      <c r="G117" s="10">
        <f t="shared" si="50"/>
        <v>2.252724731383795</v>
      </c>
      <c r="H117" s="10">
        <f t="shared" si="46"/>
        <v>1</v>
      </c>
    </row>
    <row r="118" spans="1:8">
      <c r="A118" s="15"/>
      <c r="B118" s="15"/>
      <c r="C118" s="16"/>
      <c r="D118" s="16"/>
      <c r="E118" s="16"/>
      <c r="F118" s="16"/>
      <c r="G118" s="26"/>
      <c r="H118" s="26"/>
    </row>
    <row r="119" spans="1:8">
      <c r="A119" s="31" t="s">
        <v>19</v>
      </c>
      <c r="B119" s="31"/>
      <c r="G119" s="26"/>
      <c r="H119" s="26"/>
    </row>
    <row r="120" spans="1:8" ht="26.4" customHeight="1">
      <c r="A120" s="18" t="s">
        <v>12</v>
      </c>
      <c r="B120" s="5" t="s">
        <v>3</v>
      </c>
      <c r="C120" s="6" t="s">
        <v>4</v>
      </c>
      <c r="D120" s="5" t="s">
        <v>5</v>
      </c>
      <c r="E120" s="5" t="s">
        <v>6</v>
      </c>
      <c r="F120" s="5" t="s">
        <v>7</v>
      </c>
      <c r="G120" s="7" t="s">
        <v>8</v>
      </c>
      <c r="H120" s="7" t="s">
        <v>8</v>
      </c>
    </row>
    <row r="121" spans="1:8">
      <c r="A121" s="7"/>
      <c r="B121" s="7">
        <v>1</v>
      </c>
      <c r="C121" s="8">
        <v>2</v>
      </c>
      <c r="D121" s="7">
        <v>3</v>
      </c>
      <c r="E121" s="7">
        <v>4</v>
      </c>
      <c r="F121" s="7">
        <v>5</v>
      </c>
      <c r="G121" s="7" t="s">
        <v>10</v>
      </c>
      <c r="H121" s="7" t="s">
        <v>11</v>
      </c>
    </row>
    <row r="122" spans="1:8">
      <c r="A122" s="22">
        <v>32</v>
      </c>
      <c r="B122" s="25" t="s">
        <v>42</v>
      </c>
      <c r="C122" s="23">
        <f>C123</f>
        <v>9426.89</v>
      </c>
      <c r="D122" s="23">
        <f t="shared" ref="D122:F122" si="53">D123</f>
        <v>0</v>
      </c>
      <c r="E122" s="23">
        <f t="shared" si="53"/>
        <v>2500</v>
      </c>
      <c r="F122" s="23">
        <f t="shared" si="53"/>
        <v>37432.75</v>
      </c>
      <c r="G122" s="24">
        <f t="shared" si="50"/>
        <v>3.9708482861261776</v>
      </c>
      <c r="H122" s="24">
        <f t="shared" si="46"/>
        <v>14.973100000000001</v>
      </c>
    </row>
    <row r="123" spans="1:8">
      <c r="A123" s="7">
        <v>322</v>
      </c>
      <c r="B123" s="5" t="s">
        <v>41</v>
      </c>
      <c r="C123" s="9">
        <v>9426.89</v>
      </c>
      <c r="D123" s="9"/>
      <c r="E123" s="9">
        <v>2500</v>
      </c>
      <c r="F123" s="9">
        <v>37432.75</v>
      </c>
      <c r="G123" s="10">
        <f t="shared" ref="G123:G126" si="54">F123/C123</f>
        <v>3.9708482861261776</v>
      </c>
      <c r="H123" s="10">
        <f t="shared" ref="H123:H126" si="55">F123/E123</f>
        <v>14.973100000000001</v>
      </c>
    </row>
    <row r="124" spans="1:8" ht="17.399999999999999" customHeight="1">
      <c r="A124" s="22">
        <v>42</v>
      </c>
      <c r="B124" s="28" t="s">
        <v>46</v>
      </c>
      <c r="C124" s="23">
        <f>C125</f>
        <v>1800</v>
      </c>
      <c r="D124" s="23">
        <f t="shared" ref="D124:F124" si="56">D125</f>
        <v>0</v>
      </c>
      <c r="E124" s="23">
        <f t="shared" si="56"/>
        <v>8000</v>
      </c>
      <c r="F124" s="23">
        <f t="shared" si="56"/>
        <v>14790</v>
      </c>
      <c r="G124" s="24">
        <f t="shared" si="54"/>
        <v>8.2166666666666668</v>
      </c>
      <c r="H124" s="24">
        <f t="shared" si="55"/>
        <v>1.8487499999999999</v>
      </c>
    </row>
    <row r="125" spans="1:8">
      <c r="A125" s="7"/>
      <c r="B125" s="5" t="s">
        <v>45</v>
      </c>
      <c r="C125" s="9">
        <v>1800</v>
      </c>
      <c r="D125" s="9"/>
      <c r="E125" s="9">
        <v>8000</v>
      </c>
      <c r="F125" s="9">
        <v>14790</v>
      </c>
      <c r="G125" s="10">
        <f t="shared" si="54"/>
        <v>8.2166666666666668</v>
      </c>
      <c r="H125" s="10">
        <f t="shared" si="55"/>
        <v>1.8487499999999999</v>
      </c>
    </row>
    <row r="126" spans="1:8">
      <c r="A126" s="11" t="s">
        <v>9</v>
      </c>
      <c r="B126" s="11" t="s">
        <v>37</v>
      </c>
      <c r="C126" s="12">
        <f>C122+C124</f>
        <v>11226.89</v>
      </c>
      <c r="D126" s="12">
        <f t="shared" ref="D126:F126" si="57">D122+D124</f>
        <v>0</v>
      </c>
      <c r="E126" s="12">
        <f t="shared" si="57"/>
        <v>10500</v>
      </c>
      <c r="F126" s="12">
        <f t="shared" si="57"/>
        <v>52222.75</v>
      </c>
      <c r="G126" s="13">
        <f t="shared" si="54"/>
        <v>4.6515775962889103</v>
      </c>
      <c r="H126" s="13">
        <f t="shared" si="55"/>
        <v>4.9735952380952382</v>
      </c>
    </row>
    <row r="127" spans="1:8">
      <c r="A127" s="15"/>
      <c r="B127" s="15"/>
      <c r="C127" s="16"/>
      <c r="D127" s="16"/>
      <c r="E127" s="16"/>
      <c r="F127" s="16"/>
      <c r="G127" s="17"/>
      <c r="H127" s="17"/>
    </row>
    <row r="128" spans="1:8">
      <c r="A128" s="15"/>
      <c r="B128" s="15"/>
      <c r="C128" s="16"/>
      <c r="D128" s="16"/>
      <c r="E128" s="16"/>
      <c r="F128" s="16"/>
      <c r="G128" s="17"/>
      <c r="H128" s="17"/>
    </row>
    <row r="129" spans="1:8">
      <c r="A129" s="15"/>
      <c r="B129" s="15"/>
      <c r="C129" s="16"/>
      <c r="D129" s="16"/>
      <c r="E129" s="16"/>
      <c r="F129" s="16"/>
      <c r="G129" s="17"/>
      <c r="H129" s="17"/>
    </row>
    <row r="130" spans="1:8">
      <c r="A130" s="15"/>
      <c r="B130" s="15"/>
      <c r="C130" s="16"/>
      <c r="D130" s="16"/>
      <c r="E130" s="16"/>
      <c r="F130" s="16"/>
      <c r="G130" s="17"/>
      <c r="H130" s="17"/>
    </row>
    <row r="131" spans="1:8" ht="11.4" customHeight="1"/>
    <row r="132" spans="1:8">
      <c r="A132" s="3" t="s">
        <v>64</v>
      </c>
      <c r="B132" s="3"/>
      <c r="C132" s="4"/>
    </row>
    <row r="133" spans="1:8" ht="27" customHeight="1">
      <c r="A133" s="18" t="s">
        <v>12</v>
      </c>
      <c r="B133" s="5" t="s">
        <v>3</v>
      </c>
      <c r="C133" s="6" t="s">
        <v>4</v>
      </c>
      <c r="D133" s="5" t="s">
        <v>5</v>
      </c>
      <c r="E133" s="5" t="s">
        <v>6</v>
      </c>
      <c r="F133" s="5" t="s">
        <v>7</v>
      </c>
      <c r="G133" s="7" t="s">
        <v>8</v>
      </c>
      <c r="H133" s="7" t="s">
        <v>8</v>
      </c>
    </row>
    <row r="134" spans="1:8">
      <c r="A134" s="7"/>
      <c r="B134" s="7">
        <v>1</v>
      </c>
      <c r="C134" s="8">
        <v>2</v>
      </c>
      <c r="D134" s="7">
        <v>3</v>
      </c>
      <c r="E134" s="7">
        <v>4</v>
      </c>
      <c r="F134" s="7">
        <v>5</v>
      </c>
      <c r="G134" s="7" t="s">
        <v>10</v>
      </c>
      <c r="H134" s="7" t="s">
        <v>11</v>
      </c>
    </row>
    <row r="135" spans="1:8" ht="13.8" customHeight="1">
      <c r="A135" s="22">
        <v>42</v>
      </c>
      <c r="B135" s="28" t="s">
        <v>46</v>
      </c>
      <c r="C135" s="23">
        <f>C136</f>
        <v>0</v>
      </c>
      <c r="D135" s="23">
        <f t="shared" ref="D135:F135" si="58">D136</f>
        <v>0</v>
      </c>
      <c r="E135" s="23">
        <f t="shared" si="58"/>
        <v>45000</v>
      </c>
      <c r="F135" s="23">
        <f t="shared" si="58"/>
        <v>62983.92</v>
      </c>
      <c r="G135" s="24"/>
      <c r="H135" s="24">
        <f>F135/E135</f>
        <v>1.3996426666666666</v>
      </c>
    </row>
    <row r="136" spans="1:8">
      <c r="A136" s="7">
        <v>422</v>
      </c>
      <c r="B136" s="5" t="s">
        <v>45</v>
      </c>
      <c r="C136" s="9"/>
      <c r="D136" s="9"/>
      <c r="E136" s="9">
        <v>45000</v>
      </c>
      <c r="F136" s="9">
        <v>62983.92</v>
      </c>
      <c r="G136" s="10"/>
      <c r="H136" s="10">
        <f t="shared" ref="H136:H139" si="59">F136/E136</f>
        <v>1.3996426666666666</v>
      </c>
    </row>
    <row r="137" spans="1:8">
      <c r="A137" s="22">
        <v>45</v>
      </c>
      <c r="B137" s="28" t="s">
        <v>44</v>
      </c>
      <c r="C137" s="23">
        <f>C138</f>
        <v>0</v>
      </c>
      <c r="D137" s="23">
        <f t="shared" ref="D137:F137" si="60">D138</f>
        <v>0</v>
      </c>
      <c r="E137" s="23">
        <f t="shared" si="60"/>
        <v>0</v>
      </c>
      <c r="F137" s="23">
        <f t="shared" si="60"/>
        <v>37721.35</v>
      </c>
      <c r="G137" s="24"/>
      <c r="H137" s="24"/>
    </row>
    <row r="138" spans="1:8">
      <c r="A138" s="7">
        <v>451</v>
      </c>
      <c r="B138" s="5" t="s">
        <v>43</v>
      </c>
      <c r="C138" s="9"/>
      <c r="D138" s="9"/>
      <c r="E138" s="9"/>
      <c r="F138" s="9">
        <v>37721.35</v>
      </c>
      <c r="G138" s="10"/>
      <c r="H138" s="10"/>
    </row>
    <row r="139" spans="1:8" ht="26.4" customHeight="1">
      <c r="A139" s="11" t="s">
        <v>9</v>
      </c>
      <c r="B139" s="14" t="s">
        <v>38</v>
      </c>
      <c r="C139" s="12">
        <f>C135+C137</f>
        <v>0</v>
      </c>
      <c r="D139" s="12">
        <f t="shared" ref="D139:F139" si="61">D135+D137</f>
        <v>0</v>
      </c>
      <c r="E139" s="12">
        <f t="shared" si="61"/>
        <v>45000</v>
      </c>
      <c r="F139" s="12">
        <f t="shared" si="61"/>
        <v>100705.26999999999</v>
      </c>
      <c r="G139" s="13"/>
      <c r="H139" s="13">
        <f t="shared" si="59"/>
        <v>2.2378948888888885</v>
      </c>
    </row>
    <row r="140" spans="1:8" ht="10.8" customHeight="1"/>
    <row r="141" spans="1:8">
      <c r="A141" s="3" t="s">
        <v>65</v>
      </c>
      <c r="B141" s="3"/>
      <c r="C141" s="4"/>
    </row>
    <row r="142" spans="1:8" ht="27" customHeight="1">
      <c r="A142" s="18" t="s">
        <v>12</v>
      </c>
      <c r="B142" s="5" t="s">
        <v>3</v>
      </c>
      <c r="C142" s="6" t="s">
        <v>4</v>
      </c>
      <c r="D142" s="5" t="s">
        <v>5</v>
      </c>
      <c r="E142" s="5" t="s">
        <v>6</v>
      </c>
      <c r="F142" s="5" t="s">
        <v>7</v>
      </c>
      <c r="G142" s="7" t="s">
        <v>8</v>
      </c>
      <c r="H142" s="7" t="s">
        <v>8</v>
      </c>
    </row>
    <row r="143" spans="1:8">
      <c r="A143" s="7"/>
      <c r="B143" s="7">
        <v>1</v>
      </c>
      <c r="C143" s="8">
        <v>2</v>
      </c>
      <c r="D143" s="7">
        <v>3</v>
      </c>
      <c r="E143" s="7">
        <v>4</v>
      </c>
      <c r="F143" s="7">
        <v>5</v>
      </c>
      <c r="G143" s="7" t="s">
        <v>10</v>
      </c>
      <c r="H143" s="7" t="s">
        <v>11</v>
      </c>
    </row>
    <row r="144" spans="1:8">
      <c r="A144" s="22">
        <v>32</v>
      </c>
      <c r="B144" s="25" t="s">
        <v>42</v>
      </c>
      <c r="C144" s="23">
        <f>C145+C146</f>
        <v>0</v>
      </c>
      <c r="D144" s="23">
        <f t="shared" ref="D144:F144" si="62">D145+D146</f>
        <v>0</v>
      </c>
      <c r="E144" s="23">
        <f t="shared" si="62"/>
        <v>176830.49</v>
      </c>
      <c r="F144" s="23">
        <f t="shared" si="62"/>
        <v>176830.49</v>
      </c>
      <c r="G144" s="24"/>
      <c r="H144" s="24">
        <f>F144/E144</f>
        <v>1</v>
      </c>
    </row>
    <row r="145" spans="1:8">
      <c r="A145" s="7">
        <v>322</v>
      </c>
      <c r="B145" s="5" t="s">
        <v>41</v>
      </c>
      <c r="C145" s="9"/>
      <c r="D145" s="9"/>
      <c r="E145" s="9">
        <v>100000</v>
      </c>
      <c r="F145" s="9">
        <v>100000</v>
      </c>
      <c r="G145" s="10"/>
      <c r="H145" s="10">
        <f t="shared" ref="H145:H147" si="63">F145/E145</f>
        <v>1</v>
      </c>
    </row>
    <row r="146" spans="1:8">
      <c r="A146" s="7">
        <v>323</v>
      </c>
      <c r="B146" s="5" t="s">
        <v>40</v>
      </c>
      <c r="C146" s="9"/>
      <c r="D146" s="9"/>
      <c r="E146" s="9">
        <v>76830.490000000005</v>
      </c>
      <c r="F146" s="9">
        <v>76830.490000000005</v>
      </c>
      <c r="G146" s="10"/>
      <c r="H146" s="10">
        <f t="shared" si="63"/>
        <v>1</v>
      </c>
    </row>
    <row r="147" spans="1:8" ht="25.2" customHeight="1">
      <c r="A147" s="11" t="s">
        <v>9</v>
      </c>
      <c r="B147" s="14" t="s">
        <v>30</v>
      </c>
      <c r="C147" s="12">
        <f>C144</f>
        <v>0</v>
      </c>
      <c r="D147" s="12">
        <f t="shared" ref="D147:E147" si="64">D144</f>
        <v>0</v>
      </c>
      <c r="E147" s="12">
        <f t="shared" si="64"/>
        <v>176830.49</v>
      </c>
      <c r="F147" s="12">
        <f>SUM(F144:F144)</f>
        <v>176830.49</v>
      </c>
      <c r="G147" s="13"/>
      <c r="H147" s="13">
        <f t="shared" si="63"/>
        <v>1</v>
      </c>
    </row>
    <row r="149" spans="1:8">
      <c r="A149" s="27" t="s">
        <v>59</v>
      </c>
    </row>
    <row r="150" spans="1:8">
      <c r="A150" s="33" t="s">
        <v>60</v>
      </c>
      <c r="B150" s="33"/>
      <c r="C150" s="33"/>
      <c r="D150" s="33"/>
      <c r="E150" s="33"/>
      <c r="F150" s="33"/>
      <c r="G150" s="33"/>
      <c r="H150" s="33"/>
    </row>
    <row r="151" spans="1:8" ht="28.8" customHeight="1">
      <c r="A151" s="33"/>
      <c r="B151" s="33"/>
      <c r="C151" s="33"/>
      <c r="D151" s="33"/>
      <c r="E151" s="33"/>
      <c r="F151" s="33"/>
      <c r="G151" s="33"/>
      <c r="H151" s="33"/>
    </row>
  </sheetData>
  <mergeCells count="15">
    <mergeCell ref="A150:H151"/>
    <mergeCell ref="A1:E1"/>
    <mergeCell ref="A97:B97"/>
    <mergeCell ref="A119:B119"/>
    <mergeCell ref="A2:H2"/>
    <mergeCell ref="A64:H64"/>
    <mergeCell ref="A65:B65"/>
    <mergeCell ref="A66:B66"/>
    <mergeCell ref="A76:B76"/>
    <mergeCell ref="A3:B3"/>
    <mergeCell ref="A4:B4"/>
    <mergeCell ref="A13:B13"/>
    <mergeCell ref="A20:B20"/>
    <mergeCell ref="A31:B31"/>
    <mergeCell ref="A49:H49"/>
  </mergeCells>
  <pageMargins left="0.31496062992125984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2021-02-15T13:59:08Z</dcterms:modified>
</cp:coreProperties>
</file>